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O:\-= Raamatupidamine =-\Riigiabi\"/>
    </mc:Choice>
  </mc:AlternateContent>
  <xr:revisionPtr revIDLastSave="0" documentId="13_ncr:1_{C36C27A5-537A-4EC6-95D4-F2F488EDCCF9}" xr6:coauthVersionLast="47" xr6:coauthVersionMax="47" xr10:uidLastSave="{00000000-0000-0000-0000-000000000000}"/>
  <bookViews>
    <workbookView xWindow="-110" yWindow="-110" windowWidth="19420" windowHeight="11500" xr2:uid="{D3EEEE84-7EB0-4ED1-8AC5-ECCFFDC30CDD}"/>
  </bookViews>
  <sheets>
    <sheet name="ESITAMISEKS" sheetId="1" r:id="rId1"/>
  </sheets>
  <definedNames>
    <definedName name="_xlnm._FilterDatabase" localSheetId="0" hidden="1">ESITAMISEKS!$A$4:$R$36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G35" i="1"/>
  <c r="H33" i="1"/>
  <c r="G33" i="1"/>
  <c r="G31" i="1" s="1"/>
  <c r="H35" i="1"/>
  <c r="F35" i="1"/>
  <c r="G34" i="1"/>
  <c r="H34" i="1" s="1"/>
  <c r="G32" i="1"/>
  <c r="H32" i="1" s="1"/>
  <c r="F31" i="1"/>
  <c r="G30" i="1"/>
  <c r="H30" i="1" s="1"/>
  <c r="F29" i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F21" i="1"/>
  <c r="G20" i="1"/>
  <c r="H20" i="1" s="1"/>
  <c r="G19" i="1"/>
  <c r="H19" i="1" s="1"/>
  <c r="F18" i="1"/>
  <c r="G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F11" i="1"/>
  <c r="H10" i="1"/>
  <c r="H9" i="1" s="1"/>
  <c r="G9" i="1"/>
  <c r="F9" i="1"/>
  <c r="H8" i="1"/>
  <c r="H7" i="1" s="1"/>
  <c r="G7" i="1"/>
  <c r="F7" i="1"/>
  <c r="H6" i="1"/>
  <c r="H5" i="1"/>
  <c r="H31" i="1" l="1"/>
  <c r="G29" i="1"/>
  <c r="H29" i="1" s="1"/>
  <c r="H18" i="1"/>
  <c r="G11" i="1"/>
  <c r="H11" i="1" s="1"/>
  <c r="G21" i="1"/>
  <c r="H21" i="1" s="1"/>
</calcChain>
</file>

<file path=xl/sharedStrings.xml><?xml version="1.0" encoding="utf-8"?>
<sst xmlns="http://schemas.openxmlformats.org/spreadsheetml/2006/main" count="50" uniqueCount="39">
  <si>
    <t>Eesti Töötukassa 2025 a. riigiabi  ja vähese tähtsusega abi aruanne</t>
  </si>
  <si>
    <t>Abi-meede</t>
  </si>
  <si>
    <t>Euroopa Komisjoni number</t>
  </si>
  <si>
    <t>Abimeetme nimetus</t>
  </si>
  <si>
    <t>Peaeesmärk ja alameesmärk</t>
  </si>
  <si>
    <t>Abi saajate arv</t>
  </si>
  <si>
    <t>Väljamakse summa</t>
  </si>
  <si>
    <t>Kogu summa</t>
  </si>
  <si>
    <t>sh Eesti vahendid</t>
  </si>
  <si>
    <t>sh Euroopa vahendid</t>
  </si>
  <si>
    <t xml:space="preserve">EK grupierandi määrus 651/2014 Koolitusabi (artikkel 31) </t>
  </si>
  <si>
    <t>&gt;&gt; Koolitusabi</t>
  </si>
  <si>
    <t>EK grupierandi määrus 651/2014 Ebasoodsas olukorras olevate või puudega töötajate jaoks antav abi (artiklid 32-35)</t>
  </si>
  <si>
    <t>&gt;&gt; Ebasoodsas olukorras olevate töötajate töölevõtmiseks palgatoetuste vormis antav abi (artikkel 32)</t>
  </si>
  <si>
    <t>Tööandja koolitustoetus VTA</t>
  </si>
  <si>
    <t>Koolitus VTA</t>
  </si>
  <si>
    <t>Pagulased</t>
  </si>
  <si>
    <t>Alaealise töötamise toetus VTA</t>
  </si>
  <si>
    <t>Palgatoetus VTA</t>
  </si>
  <si>
    <t>Põllumajanduslik VTA</t>
  </si>
  <si>
    <t>s.h. palgatoetus</t>
  </si>
  <si>
    <t>Kalanduslik VTA</t>
  </si>
  <si>
    <t>Noortele tööturuteenuste osutamine COVID-19 kriisi mõjudest taastumiseks VTA</t>
  </si>
  <si>
    <t>Noortele tööturuteenuste osutamine COVID-19 kriisi mõjudest taastumiseks - põllumajanduslik ja kalanduslik VTA</t>
  </si>
  <si>
    <t>SA.111154</t>
  </si>
  <si>
    <t>Tööhõiveprogramm 2024-2029 (põllumajanduslik ja kalanduslik VTA)</t>
  </si>
  <si>
    <t xml:space="preserve"> Mentorluse tasu  </t>
  </si>
  <si>
    <t>Tugiisiku teenus</t>
  </si>
  <si>
    <t>EVAT</t>
  </si>
  <si>
    <t xml:space="preserve"> Alaealise töötamise toetus VTA</t>
  </si>
  <si>
    <t>Tööhõiveprogramm 2024-2029</t>
  </si>
  <si>
    <t>Mentorluse tasu</t>
  </si>
  <si>
    <t>Kohandamine</t>
  </si>
  <si>
    <t>SA.109966</t>
  </si>
  <si>
    <t>Tööhõiveprogramm 2024-2029 (GERA)</t>
  </si>
  <si>
    <t>&gt;&gt; Puudega töötajate tööhõive jaoks palgatoetuste vormis antav abi (artikkel 33)</t>
  </si>
  <si>
    <t>&gt;&gt; Abi puudega töötajate tööhõivega kasnevate lisakulude hüvitamiseks (artikkel 34)</t>
  </si>
  <si>
    <t>Noortele tööturuteenuste osutamine COVID-19 kriisi mõjudest taastumiseks (pikendamine) (GERA)</t>
  </si>
  <si>
    <t>Ebasoodsas olukorras olevate töötajate töölevõtmiseks palgatoetuste vormis antav abi (artikkel 32)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</si>
</sst>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8"/>
      <name val="Arial"/>
      <family val="2"/>
      <charset val="186"/>
    </font>
    <font>
      <b/>
      <sz val="8"/>
      <color rgb="FF333333"/>
      <name val="Arial"/>
      <family val="2"/>
      <charset val="186"/>
    </font>
    <font>
      <sz val="8"/>
      <name val="Arial"/>
      <family val="2"/>
      <charset val="186"/>
    </font>
    <font>
      <b/>
      <sz val="11"/>
      <name val="Calibri"/>
      <family val="2"/>
      <charset val="186"/>
      <scheme val="minor"/>
    </font>
    <font>
      <sz val="8"/>
      <name val="Helvetica"/>
      <charset val="18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rgb="FFDDDDDD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DDDDDD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/>
    <xf numFmtId="0" fontId="1" fillId="0" borderId="0" xfId="0" applyFont="1"/>
    <xf numFmtId="1" fontId="4" fillId="0" borderId="0" xfId="0" applyNumberFormat="1" applyFont="1"/>
    <xf numFmtId="4" fontId="1" fillId="0" borderId="0" xfId="0" applyNumberFormat="1" applyFont="1"/>
    <xf numFmtId="0" fontId="2" fillId="0" borderId="0" xfId="0" applyFont="1"/>
    <xf numFmtId="0" fontId="5" fillId="0" borderId="0" xfId="0" applyFont="1"/>
    <xf numFmtId="4" fontId="7" fillId="0" borderId="7" xfId="0" applyNumberFormat="1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8" fillId="0" borderId="0" xfId="0" applyFont="1" applyAlignment="1">
      <alignment vertical="top" wrapText="1"/>
    </xf>
    <xf numFmtId="4" fontId="8" fillId="0" borderId="0" xfId="0" applyNumberFormat="1" applyFont="1"/>
    <xf numFmtId="4" fontId="5" fillId="0" borderId="0" xfId="0" applyNumberFormat="1" applyFont="1"/>
    <xf numFmtId="0" fontId="8" fillId="0" borderId="0" xfId="0" applyFont="1" applyAlignment="1">
      <alignment wrapText="1"/>
    </xf>
    <xf numFmtId="4" fontId="2" fillId="0" borderId="0" xfId="0" applyNumberFormat="1" applyFont="1"/>
    <xf numFmtId="1" fontId="6" fillId="0" borderId="0" xfId="0" applyNumberFormat="1" applyFont="1" applyAlignment="1">
      <alignment horizontal="center" wrapText="1"/>
    </xf>
    <xf numFmtId="0" fontId="6" fillId="0" borderId="12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10" xfId="0" applyFont="1" applyBorder="1" applyAlignment="1">
      <alignment vertical="top" wrapText="1"/>
    </xf>
    <xf numFmtId="0" fontId="6" fillId="0" borderId="2" xfId="0" applyFont="1" applyBorder="1" applyAlignment="1">
      <alignment wrapText="1"/>
    </xf>
    <xf numFmtId="1" fontId="6" fillId="0" borderId="1" xfId="0" applyNumberFormat="1" applyFont="1" applyBorder="1" applyAlignment="1">
      <alignment horizontal="center" wrapText="1"/>
    </xf>
    <xf numFmtId="4" fontId="6" fillId="0" borderId="1" xfId="0" applyNumberFormat="1" applyFont="1" applyBorder="1" applyAlignment="1">
      <alignment wrapText="1"/>
    </xf>
    <xf numFmtId="4" fontId="6" fillId="0" borderId="2" xfId="0" applyNumberFormat="1" applyFont="1" applyBorder="1"/>
    <xf numFmtId="4" fontId="6" fillId="0" borderId="4" xfId="0" applyNumberFormat="1" applyFont="1" applyBorder="1"/>
    <xf numFmtId="0" fontId="8" fillId="0" borderId="7" xfId="0" applyFont="1" applyBorder="1" applyAlignment="1">
      <alignment wrapText="1"/>
    </xf>
    <xf numFmtId="0" fontId="8" fillId="0" borderId="8" xfId="0" applyFont="1" applyBorder="1" applyAlignment="1">
      <alignment wrapText="1"/>
    </xf>
    <xf numFmtId="0" fontId="8" fillId="0" borderId="8" xfId="0" applyFont="1" applyBorder="1" applyAlignment="1">
      <alignment vertical="top" wrapText="1"/>
    </xf>
    <xf numFmtId="0" fontId="6" fillId="0" borderId="8" xfId="0" applyFont="1" applyBorder="1" applyAlignment="1">
      <alignment wrapText="1"/>
    </xf>
    <xf numFmtId="1" fontId="6" fillId="0" borderId="7" xfId="0" applyNumberFormat="1" applyFont="1" applyBorder="1" applyAlignment="1">
      <alignment horizontal="center" wrapText="1"/>
    </xf>
    <xf numFmtId="4" fontId="6" fillId="0" borderId="5" xfId="0" applyNumberFormat="1" applyFont="1" applyBorder="1"/>
    <xf numFmtId="4" fontId="6" fillId="0" borderId="0" xfId="0" applyNumberFormat="1" applyFont="1"/>
    <xf numFmtId="4" fontId="6" fillId="0" borderId="11" xfId="0" applyNumberFormat="1" applyFont="1" applyBorder="1"/>
    <xf numFmtId="0" fontId="6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6" fillId="0" borderId="4" xfId="0" applyFont="1" applyBorder="1" applyAlignment="1">
      <alignment wrapText="1"/>
    </xf>
    <xf numFmtId="4" fontId="6" fillId="0" borderId="1" xfId="0" applyNumberFormat="1" applyFont="1" applyBorder="1"/>
    <xf numFmtId="0" fontId="8" fillId="0" borderId="5" xfId="0" applyFont="1" applyBorder="1" applyAlignment="1">
      <alignment wrapText="1"/>
    </xf>
    <xf numFmtId="0" fontId="6" fillId="0" borderId="0" xfId="0" applyFont="1" applyAlignment="1">
      <alignment vertical="top" wrapText="1"/>
    </xf>
    <xf numFmtId="0" fontId="8" fillId="0" borderId="11" xfId="0" applyFont="1" applyBorder="1" applyAlignment="1">
      <alignment wrapText="1"/>
    </xf>
    <xf numFmtId="1" fontId="6" fillId="0" borderId="5" xfId="0" applyNumberFormat="1" applyFont="1" applyBorder="1" applyAlignment="1">
      <alignment horizontal="center" wrapText="1"/>
    </xf>
    <xf numFmtId="4" fontId="8" fillId="0" borderId="5" xfId="0" applyNumberFormat="1" applyFont="1" applyBorder="1"/>
    <xf numFmtId="4" fontId="8" fillId="0" borderId="11" xfId="0" applyNumberFormat="1" applyFont="1" applyBorder="1"/>
    <xf numFmtId="0" fontId="6" fillId="0" borderId="11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0" xfId="0" applyFont="1" applyAlignment="1">
      <alignment wrapText="1"/>
    </xf>
    <xf numFmtId="4" fontId="10" fillId="0" borderId="5" xfId="0" applyNumberFormat="1" applyFont="1" applyBorder="1"/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6" fillId="0" borderId="7" xfId="0" applyFont="1" applyBorder="1" applyAlignment="1">
      <alignment wrapText="1"/>
    </xf>
    <xf numFmtId="0" fontId="6" fillId="0" borderId="8" xfId="0" applyFont="1" applyBorder="1" applyAlignment="1">
      <alignment vertical="top" wrapText="1"/>
    </xf>
    <xf numFmtId="4" fontId="8" fillId="0" borderId="7" xfId="0" applyNumberFormat="1" applyFont="1" applyBorder="1"/>
    <xf numFmtId="4" fontId="8" fillId="0" borderId="8" xfId="0" applyNumberFormat="1" applyFont="1" applyBorder="1"/>
    <xf numFmtId="4" fontId="8" fillId="0" borderId="9" xfId="0" applyNumberFormat="1" applyFont="1" applyBorder="1"/>
    <xf numFmtId="1" fontId="6" fillId="0" borderId="12" xfId="0" applyNumberFormat="1" applyFont="1" applyBorder="1" applyAlignment="1">
      <alignment horizontal="center" wrapText="1"/>
    </xf>
    <xf numFmtId="4" fontId="6" fillId="0" borderId="5" xfId="0" applyNumberFormat="1" applyFont="1" applyBorder="1" applyAlignment="1">
      <alignment wrapText="1"/>
    </xf>
    <xf numFmtId="49" fontId="2" fillId="0" borderId="0" xfId="0" applyNumberFormat="1" applyFont="1"/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wrapText="1"/>
    </xf>
    <xf numFmtId="0" fontId="8" fillId="0" borderId="5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4" fontId="8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1" fontId="9" fillId="0" borderId="6" xfId="0" applyNumberFormat="1" applyFont="1" applyBorder="1" applyAlignment="1">
      <alignment horizontal="center"/>
    </xf>
    <xf numFmtId="4" fontId="6" fillId="0" borderId="0" xfId="0" applyNumberFormat="1" applyFont="1" applyAlignment="1">
      <alignment wrapText="1"/>
    </xf>
    <xf numFmtId="4" fontId="6" fillId="0" borderId="11" xfId="0" applyNumberFormat="1" applyFont="1" applyBorder="1" applyAlignment="1">
      <alignment wrapText="1"/>
    </xf>
    <xf numFmtId="4" fontId="8" fillId="0" borderId="0" xfId="0" applyNumberFormat="1" applyFont="1" applyAlignment="1">
      <alignment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1" fontId="9" fillId="0" borderId="13" xfId="0" applyNumberFormat="1" applyFont="1" applyBorder="1" applyAlignment="1">
      <alignment horizontal="center"/>
    </xf>
    <xf numFmtId="4" fontId="8" fillId="0" borderId="8" xfId="0" applyNumberFormat="1" applyFont="1" applyBorder="1" applyAlignment="1">
      <alignment wrapText="1"/>
    </xf>
    <xf numFmtId="1" fontId="6" fillId="0" borderId="3" xfId="0" applyNumberFormat="1" applyFont="1" applyBorder="1" applyAlignment="1">
      <alignment horizontal="center" wrapText="1"/>
    </xf>
    <xf numFmtId="1" fontId="6" fillId="0" borderId="13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1" fontId="6" fillId="0" borderId="3" xfId="0" applyNumberFormat="1" applyFont="1" applyBorder="1" applyAlignment="1">
      <alignment horizontal="center" vertical="top" wrapText="1"/>
    </xf>
    <xf numFmtId="1" fontId="6" fillId="0" borderId="6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673DB-469D-40E5-B56F-208445A02F74}">
  <sheetPr>
    <pageSetUpPr fitToPage="1"/>
  </sheetPr>
  <dimension ref="A1:K50"/>
  <sheetViews>
    <sheetView tabSelected="1" topLeftCell="A8" zoomScaleNormal="100" workbookViewId="0">
      <selection activeCell="D38" sqref="D38"/>
    </sheetView>
  </sheetViews>
  <sheetFormatPr defaultColWidth="9.1796875" defaultRowHeight="14.5" x14ac:dyDescent="0.35"/>
  <cols>
    <col min="1" max="1" width="9" style="6" customWidth="1"/>
    <col min="2" max="2" width="9.1796875" style="2"/>
    <col min="3" max="3" width="46.54296875" style="2" customWidth="1"/>
    <col min="4" max="4" width="27.7265625" style="2" customWidth="1"/>
    <col min="5" max="5" width="9.1796875" style="3"/>
    <col min="6" max="6" width="16.54296875" style="4" customWidth="1"/>
    <col min="7" max="7" width="12.7265625" style="2" bestFit="1" customWidth="1"/>
    <col min="8" max="8" width="12.54296875" style="2" customWidth="1"/>
    <col min="9" max="9" width="12.453125" style="5" bestFit="1" customWidth="1"/>
    <col min="10" max="10" width="20.81640625" style="2" customWidth="1"/>
    <col min="11" max="16384" width="9.1796875" style="2"/>
  </cols>
  <sheetData>
    <row r="1" spans="1:9" ht="18.5" x14ac:dyDescent="0.45">
      <c r="A1" s="1" t="s">
        <v>0</v>
      </c>
    </row>
    <row r="2" spans="1:9" ht="15" thickBot="1" x14ac:dyDescent="0.4">
      <c r="F2" s="75"/>
      <c r="G2" s="75"/>
      <c r="H2" s="75"/>
    </row>
    <row r="3" spans="1:9" ht="20.5" customHeight="1" x14ac:dyDescent="0.35">
      <c r="A3" s="76" t="s">
        <v>1</v>
      </c>
      <c r="B3" s="78" t="s">
        <v>2</v>
      </c>
      <c r="C3" s="78" t="s">
        <v>3</v>
      </c>
      <c r="D3" s="78" t="s">
        <v>4</v>
      </c>
      <c r="E3" s="80" t="s">
        <v>5</v>
      </c>
      <c r="F3" s="82" t="s">
        <v>6</v>
      </c>
      <c r="G3" s="78"/>
      <c r="H3" s="83"/>
    </row>
    <row r="4" spans="1:9" ht="21.5" thickBot="1" x14ac:dyDescent="0.4">
      <c r="A4" s="77"/>
      <c r="B4" s="79"/>
      <c r="C4" s="79"/>
      <c r="D4" s="79"/>
      <c r="E4" s="81"/>
      <c r="F4" s="7" t="s">
        <v>7</v>
      </c>
      <c r="G4" s="8" t="s">
        <v>8</v>
      </c>
      <c r="H4" s="9" t="s">
        <v>9</v>
      </c>
    </row>
    <row r="5" spans="1:9" ht="21.5" thickBot="1" x14ac:dyDescent="0.4">
      <c r="A5" s="16">
        <v>221265</v>
      </c>
      <c r="B5" s="17"/>
      <c r="C5" s="18" t="s">
        <v>22</v>
      </c>
      <c r="D5" s="19" t="s">
        <v>15</v>
      </c>
      <c r="E5" s="20">
        <v>23</v>
      </c>
      <c r="F5" s="21">
        <v>27033.42</v>
      </c>
      <c r="G5" s="22">
        <v>0</v>
      </c>
      <c r="H5" s="23">
        <f>F5</f>
        <v>27033.42</v>
      </c>
      <c r="I5" s="14"/>
    </row>
    <row r="6" spans="1:9" ht="15" thickBot="1" x14ac:dyDescent="0.4">
      <c r="A6" s="24"/>
      <c r="B6" s="25"/>
      <c r="C6" s="26"/>
      <c r="D6" s="27" t="s">
        <v>18</v>
      </c>
      <c r="E6" s="28">
        <v>831</v>
      </c>
      <c r="F6" s="29">
        <v>3159870.93</v>
      </c>
      <c r="G6" s="30">
        <v>0</v>
      </c>
      <c r="H6" s="31">
        <f t="shared" ref="H6" si="0">F6</f>
        <v>3159870.93</v>
      </c>
      <c r="I6" s="12"/>
    </row>
    <row r="7" spans="1:9" ht="21.5" thickBot="1" x14ac:dyDescent="0.4">
      <c r="A7" s="32">
        <v>221266</v>
      </c>
      <c r="B7" s="33"/>
      <c r="C7" s="18" t="s">
        <v>23</v>
      </c>
      <c r="D7" s="34" t="s">
        <v>21</v>
      </c>
      <c r="E7" s="20"/>
      <c r="F7" s="35">
        <f>F8</f>
        <v>9053.5400000000009</v>
      </c>
      <c r="G7" s="22">
        <f t="shared" ref="G7:H7" si="1">G8</f>
        <v>0</v>
      </c>
      <c r="H7" s="23">
        <f t="shared" si="1"/>
        <v>9053.5400000000009</v>
      </c>
      <c r="I7" s="14"/>
    </row>
    <row r="8" spans="1:9" x14ac:dyDescent="0.35">
      <c r="A8" s="36"/>
      <c r="B8" s="13"/>
      <c r="C8" s="37"/>
      <c r="D8" s="38" t="s">
        <v>20</v>
      </c>
      <c r="E8" s="39">
        <v>3</v>
      </c>
      <c r="F8" s="40">
        <v>9053.5400000000009</v>
      </c>
      <c r="G8" s="11">
        <v>0</v>
      </c>
      <c r="H8" s="41">
        <f t="shared" ref="H8" si="2">F8-G8</f>
        <v>9053.5400000000009</v>
      </c>
      <c r="I8" s="14"/>
    </row>
    <row r="9" spans="1:9" x14ac:dyDescent="0.35">
      <c r="A9" s="36"/>
      <c r="B9" s="13"/>
      <c r="C9" s="37"/>
      <c r="D9" s="42" t="s">
        <v>19</v>
      </c>
      <c r="E9" s="39"/>
      <c r="F9" s="29">
        <f>F10</f>
        <v>81766.55</v>
      </c>
      <c r="G9" s="30">
        <f t="shared" ref="G9:H9" si="3">G10</f>
        <v>0</v>
      </c>
      <c r="H9" s="30">
        <f t="shared" si="3"/>
        <v>81766.55</v>
      </c>
      <c r="I9" s="14"/>
    </row>
    <row r="10" spans="1:9" ht="15" thickBot="1" x14ac:dyDescent="0.4">
      <c r="A10" s="36"/>
      <c r="B10" s="13"/>
      <c r="C10" s="10"/>
      <c r="D10" s="38" t="s">
        <v>20</v>
      </c>
      <c r="E10" s="39">
        <v>23</v>
      </c>
      <c r="F10" s="40">
        <v>81766.55</v>
      </c>
      <c r="G10" s="11">
        <v>0</v>
      </c>
      <c r="H10" s="41">
        <f>F10-G10</f>
        <v>81766.55</v>
      </c>
      <c r="I10" s="12"/>
    </row>
    <row r="11" spans="1:9" ht="21.5" thickBot="1" x14ac:dyDescent="0.4">
      <c r="A11" s="32">
        <v>231579</v>
      </c>
      <c r="B11" s="19"/>
      <c r="C11" s="18" t="s">
        <v>25</v>
      </c>
      <c r="D11" s="19" t="s">
        <v>19</v>
      </c>
      <c r="E11" s="20"/>
      <c r="F11" s="35">
        <f>F12+F17+F16+F13+F14+F15</f>
        <v>247839.08000000002</v>
      </c>
      <c r="G11" s="22">
        <f>G12+G17+G16+G13+G14+G15</f>
        <v>247839.08000000002</v>
      </c>
      <c r="H11" s="23">
        <f t="shared" ref="H11:H34" si="4">F11-G11</f>
        <v>0</v>
      </c>
    </row>
    <row r="12" spans="1:9" x14ac:dyDescent="0.35">
      <c r="A12" s="43"/>
      <c r="B12" s="44"/>
      <c r="C12" s="37"/>
      <c r="D12" s="13" t="s">
        <v>20</v>
      </c>
      <c r="E12" s="39">
        <v>70</v>
      </c>
      <c r="F12" s="45">
        <v>179406.77</v>
      </c>
      <c r="G12" s="11">
        <f>F12</f>
        <v>179406.77</v>
      </c>
      <c r="H12" s="41">
        <f t="shared" si="4"/>
        <v>0</v>
      </c>
    </row>
    <row r="13" spans="1:9" x14ac:dyDescent="0.35">
      <c r="A13" s="43"/>
      <c r="B13" s="44"/>
      <c r="C13" s="37"/>
      <c r="D13" s="13" t="s">
        <v>26</v>
      </c>
      <c r="E13" s="39">
        <v>4</v>
      </c>
      <c r="F13" s="45">
        <v>4191.26</v>
      </c>
      <c r="G13" s="11">
        <f>F13</f>
        <v>4191.26</v>
      </c>
      <c r="H13" s="41">
        <f>F13-G13</f>
        <v>0</v>
      </c>
    </row>
    <row r="14" spans="1:9" x14ac:dyDescent="0.35">
      <c r="A14" s="43"/>
      <c r="B14" s="44"/>
      <c r="C14" s="37"/>
      <c r="D14" s="13" t="s">
        <v>27</v>
      </c>
      <c r="E14" s="39">
        <v>2</v>
      </c>
      <c r="F14" s="45">
        <v>9535.76</v>
      </c>
      <c r="G14" s="11">
        <f>F14</f>
        <v>9535.76</v>
      </c>
      <c r="H14" s="41">
        <f>F14-G14</f>
        <v>0</v>
      </c>
    </row>
    <row r="15" spans="1:9" x14ac:dyDescent="0.35">
      <c r="A15" s="43"/>
      <c r="B15" s="44"/>
      <c r="C15" s="37"/>
      <c r="D15" s="13" t="s">
        <v>14</v>
      </c>
      <c r="E15" s="39">
        <v>1</v>
      </c>
      <c r="F15" s="45">
        <v>7675.2</v>
      </c>
      <c r="G15" s="11">
        <f t="shared" ref="G15" si="5">F15</f>
        <v>7675.2</v>
      </c>
      <c r="H15" s="41">
        <f t="shared" si="4"/>
        <v>0</v>
      </c>
    </row>
    <row r="16" spans="1:9" x14ac:dyDescent="0.35">
      <c r="A16" s="43"/>
      <c r="B16" s="44"/>
      <c r="C16" s="37"/>
      <c r="D16" s="46" t="s">
        <v>28</v>
      </c>
      <c r="E16" s="39">
        <v>6</v>
      </c>
      <c r="F16" s="45">
        <v>35999.919999999998</v>
      </c>
      <c r="G16" s="11">
        <f>F16</f>
        <v>35999.919999999998</v>
      </c>
      <c r="H16" s="41">
        <f>F16-G16</f>
        <v>0</v>
      </c>
    </row>
    <row r="17" spans="1:11" x14ac:dyDescent="0.35">
      <c r="A17" s="43"/>
      <c r="B17" s="44"/>
      <c r="C17" s="37"/>
      <c r="D17" s="47" t="s">
        <v>29</v>
      </c>
      <c r="E17" s="39">
        <v>15</v>
      </c>
      <c r="F17" s="40">
        <v>11030.17</v>
      </c>
      <c r="G17" s="11">
        <f t="shared" ref="G17" si="6">F17</f>
        <v>11030.17</v>
      </c>
      <c r="H17" s="41">
        <f t="shared" si="4"/>
        <v>0</v>
      </c>
    </row>
    <row r="18" spans="1:11" x14ac:dyDescent="0.35">
      <c r="A18" s="43"/>
      <c r="B18" s="44"/>
      <c r="C18" s="37"/>
      <c r="D18" s="44" t="s">
        <v>21</v>
      </c>
      <c r="E18" s="39"/>
      <c r="F18" s="29">
        <f>+F19</f>
        <v>19321.25</v>
      </c>
      <c r="G18" s="30">
        <f>F18</f>
        <v>19321.25</v>
      </c>
      <c r="H18" s="31">
        <f t="shared" si="4"/>
        <v>0</v>
      </c>
    </row>
    <row r="19" spans="1:11" ht="15" thickBot="1" x14ac:dyDescent="0.4">
      <c r="A19" s="48"/>
      <c r="B19" s="27"/>
      <c r="C19" s="49"/>
      <c r="D19" s="25" t="s">
        <v>20</v>
      </c>
      <c r="E19" s="28">
        <v>10</v>
      </c>
      <c r="F19" s="50">
        <v>19321.25</v>
      </c>
      <c r="G19" s="51">
        <f t="shared" ref="G19" si="7">F19</f>
        <v>19321.25</v>
      </c>
      <c r="H19" s="52">
        <f t="shared" si="4"/>
        <v>0</v>
      </c>
      <c r="I19" s="12"/>
    </row>
    <row r="20" spans="1:11" ht="15" thickBot="1" x14ac:dyDescent="0.4">
      <c r="A20" s="16">
        <v>231580</v>
      </c>
      <c r="B20" s="17"/>
      <c r="C20" s="18" t="s">
        <v>30</v>
      </c>
      <c r="D20" s="17" t="s">
        <v>14</v>
      </c>
      <c r="E20" s="53">
        <v>401</v>
      </c>
      <c r="F20" s="29">
        <v>3452444.66</v>
      </c>
      <c r="G20" s="30">
        <f>F20</f>
        <v>3452444.66</v>
      </c>
      <c r="H20" s="31">
        <f t="shared" si="4"/>
        <v>0</v>
      </c>
    </row>
    <row r="21" spans="1:11" x14ac:dyDescent="0.35">
      <c r="A21" s="36"/>
      <c r="B21" s="13"/>
      <c r="C21" s="10"/>
      <c r="D21" s="44" t="s">
        <v>15</v>
      </c>
      <c r="E21" s="39">
        <v>60</v>
      </c>
      <c r="F21" s="54">
        <f>52091+840.56</f>
        <v>52931.56</v>
      </c>
      <c r="G21" s="30">
        <f>F21</f>
        <v>52931.56</v>
      </c>
      <c r="H21" s="31">
        <f t="shared" si="4"/>
        <v>0</v>
      </c>
      <c r="I21" s="55"/>
    </row>
    <row r="22" spans="1:11" x14ac:dyDescent="0.35">
      <c r="A22" s="36"/>
      <c r="B22" s="13"/>
      <c r="C22" s="10"/>
      <c r="D22" s="44" t="s">
        <v>28</v>
      </c>
      <c r="E22" s="39">
        <v>399</v>
      </c>
      <c r="F22" s="54">
        <v>2270019.66</v>
      </c>
      <c r="G22" s="30">
        <f>F22</f>
        <v>2270019.66</v>
      </c>
      <c r="H22" s="31">
        <f t="shared" si="4"/>
        <v>0</v>
      </c>
    </row>
    <row r="23" spans="1:11" x14ac:dyDescent="0.35">
      <c r="A23" s="36"/>
      <c r="B23" s="13"/>
      <c r="C23" s="10"/>
      <c r="D23" s="44" t="s">
        <v>31</v>
      </c>
      <c r="E23" s="39">
        <v>195</v>
      </c>
      <c r="F23" s="54">
        <v>853624.35</v>
      </c>
      <c r="G23" s="30">
        <f>F23</f>
        <v>853624.35</v>
      </c>
      <c r="H23" s="31">
        <f t="shared" si="4"/>
        <v>0</v>
      </c>
    </row>
    <row r="24" spans="1:11" x14ac:dyDescent="0.35">
      <c r="A24" s="36"/>
      <c r="B24" s="13"/>
      <c r="C24" s="10"/>
      <c r="D24" s="44" t="s">
        <v>32</v>
      </c>
      <c r="E24" s="39">
        <v>2</v>
      </c>
      <c r="F24" s="54">
        <v>6629.9</v>
      </c>
      <c r="G24" s="30">
        <f>F24</f>
        <v>6629.9</v>
      </c>
      <c r="H24" s="31">
        <f t="shared" si="4"/>
        <v>0</v>
      </c>
    </row>
    <row r="25" spans="1:11" x14ac:dyDescent="0.35">
      <c r="A25" s="36"/>
      <c r="B25" s="13"/>
      <c r="C25" s="10"/>
      <c r="D25" s="44" t="s">
        <v>16</v>
      </c>
      <c r="E25" s="39">
        <v>4</v>
      </c>
      <c r="F25" s="29">
        <v>1879.47</v>
      </c>
      <c r="G25" s="30">
        <f t="shared" ref="G25:G28" si="8">F25</f>
        <v>1879.47</v>
      </c>
      <c r="H25" s="31">
        <f t="shared" si="4"/>
        <v>0</v>
      </c>
    </row>
    <row r="26" spans="1:11" x14ac:dyDescent="0.35">
      <c r="A26" s="36"/>
      <c r="B26" s="13"/>
      <c r="C26" s="10"/>
      <c r="D26" s="44" t="s">
        <v>27</v>
      </c>
      <c r="E26" s="39">
        <v>133</v>
      </c>
      <c r="F26" s="29">
        <v>490228.04</v>
      </c>
      <c r="G26" s="30">
        <f t="shared" si="8"/>
        <v>490228.04</v>
      </c>
      <c r="H26" s="31">
        <f t="shared" si="4"/>
        <v>0</v>
      </c>
    </row>
    <row r="27" spans="1:11" x14ac:dyDescent="0.35">
      <c r="A27" s="36"/>
      <c r="B27" s="13"/>
      <c r="C27" s="10"/>
      <c r="D27" s="44" t="s">
        <v>17</v>
      </c>
      <c r="E27" s="39">
        <v>391</v>
      </c>
      <c r="F27" s="54">
        <v>909289</v>
      </c>
      <c r="G27" s="30">
        <f t="shared" si="8"/>
        <v>909289</v>
      </c>
      <c r="H27" s="31">
        <f t="shared" si="4"/>
        <v>0</v>
      </c>
    </row>
    <row r="28" spans="1:11" ht="15" thickBot="1" x14ac:dyDescent="0.4">
      <c r="A28" s="36"/>
      <c r="B28" s="13"/>
      <c r="C28" s="10"/>
      <c r="D28" s="44" t="s">
        <v>18</v>
      </c>
      <c r="E28" s="39">
        <v>3033</v>
      </c>
      <c r="F28" s="29">
        <v>8417290.1899999995</v>
      </c>
      <c r="G28" s="30">
        <f t="shared" si="8"/>
        <v>8417290.1899999995</v>
      </c>
      <c r="H28" s="31">
        <f t="shared" si="4"/>
        <v>0</v>
      </c>
      <c r="I28" s="12"/>
      <c r="K28" s="4"/>
    </row>
    <row r="29" spans="1:11" ht="21" x14ac:dyDescent="0.35">
      <c r="A29" s="32">
        <v>231589</v>
      </c>
      <c r="B29" s="19" t="s">
        <v>33</v>
      </c>
      <c r="C29" s="56" t="s">
        <v>34</v>
      </c>
      <c r="D29" s="57" t="s">
        <v>10</v>
      </c>
      <c r="E29" s="58"/>
      <c r="F29" s="59">
        <f>F30</f>
        <v>46378.28</v>
      </c>
      <c r="G29" s="22">
        <f>F29</f>
        <v>46378.28</v>
      </c>
      <c r="H29" s="23">
        <f t="shared" si="4"/>
        <v>0</v>
      </c>
    </row>
    <row r="30" spans="1:11" x14ac:dyDescent="0.35">
      <c r="A30" s="60"/>
      <c r="B30" s="61"/>
      <c r="C30" s="10"/>
      <c r="D30" s="61" t="s">
        <v>11</v>
      </c>
      <c r="E30" s="62">
        <v>8</v>
      </c>
      <c r="F30" s="63">
        <v>46378.28</v>
      </c>
      <c r="G30" s="11">
        <f t="shared" ref="G30:G34" si="9">F30</f>
        <v>46378.28</v>
      </c>
      <c r="H30" s="41">
        <f t="shared" si="4"/>
        <v>0</v>
      </c>
    </row>
    <row r="31" spans="1:11" ht="42" x14ac:dyDescent="0.35">
      <c r="A31" s="60"/>
      <c r="B31" s="61"/>
      <c r="C31" s="10"/>
      <c r="D31" s="64" t="s">
        <v>12</v>
      </c>
      <c r="E31" s="65"/>
      <c r="F31" s="66">
        <f>F34+F32+F33</f>
        <v>52152.62</v>
      </c>
      <c r="G31" s="66">
        <f t="shared" ref="G31:H31" si="10">G34+G32+G33</f>
        <v>52152.62</v>
      </c>
      <c r="H31" s="67">
        <f t="shared" si="10"/>
        <v>0</v>
      </c>
    </row>
    <row r="32" spans="1:11" ht="30" x14ac:dyDescent="0.35">
      <c r="A32" s="60"/>
      <c r="B32" s="61"/>
      <c r="D32" s="61" t="s">
        <v>13</v>
      </c>
      <c r="E32" s="65">
        <v>7</v>
      </c>
      <c r="F32" s="68">
        <v>31844.53</v>
      </c>
      <c r="G32" s="11">
        <f t="shared" ref="G32:G33" si="11">F32</f>
        <v>31844.53</v>
      </c>
      <c r="H32" s="41">
        <f t="shared" ref="H32:H33" si="12">F32-G32</f>
        <v>0</v>
      </c>
    </row>
    <row r="33" spans="1:10" ht="30" x14ac:dyDescent="0.35">
      <c r="A33" s="60"/>
      <c r="B33" s="61"/>
      <c r="D33" s="61" t="s">
        <v>35</v>
      </c>
      <c r="E33" s="65">
        <v>4</v>
      </c>
      <c r="F33" s="68">
        <v>5237.33</v>
      </c>
      <c r="G33" s="11">
        <f t="shared" si="11"/>
        <v>5237.33</v>
      </c>
      <c r="H33" s="41">
        <f t="shared" si="12"/>
        <v>0</v>
      </c>
    </row>
    <row r="34" spans="1:10" ht="30.5" thickBot="1" x14ac:dyDescent="0.4">
      <c r="A34" s="69"/>
      <c r="B34" s="70"/>
      <c r="C34" s="26"/>
      <c r="D34" s="70" t="s">
        <v>36</v>
      </c>
      <c r="E34" s="71">
        <v>3</v>
      </c>
      <c r="F34" s="72">
        <v>15070.76</v>
      </c>
      <c r="G34" s="51">
        <f t="shared" si="9"/>
        <v>15070.76</v>
      </c>
      <c r="H34" s="52">
        <f t="shared" si="4"/>
        <v>0</v>
      </c>
      <c r="I34" s="12"/>
    </row>
    <row r="35" spans="1:10" ht="43" x14ac:dyDescent="0.35">
      <c r="A35" s="32">
        <v>231607</v>
      </c>
      <c r="B35" s="19" t="s">
        <v>24</v>
      </c>
      <c r="C35" s="56" t="s">
        <v>37</v>
      </c>
      <c r="D35" s="19" t="s">
        <v>12</v>
      </c>
      <c r="E35" s="73"/>
      <c r="F35" s="22">
        <f>F36</f>
        <v>44365.57</v>
      </c>
      <c r="G35" s="22">
        <f>G36</f>
        <v>0</v>
      </c>
      <c r="H35" s="23">
        <f t="shared" ref="G35:H35" si="13">H36</f>
        <v>44365.57</v>
      </c>
      <c r="I35" s="12"/>
    </row>
    <row r="36" spans="1:10" ht="36.65" customHeight="1" thickBot="1" x14ac:dyDescent="0.4">
      <c r="A36" s="24"/>
      <c r="B36" s="25"/>
      <c r="C36" s="26"/>
      <c r="D36" s="25" t="s">
        <v>38</v>
      </c>
      <c r="E36" s="74">
        <v>5</v>
      </c>
      <c r="F36" s="51">
        <v>44365.57</v>
      </c>
      <c r="G36" s="51">
        <v>0</v>
      </c>
      <c r="H36" s="52">
        <f>F36</f>
        <v>44365.57</v>
      </c>
      <c r="I36" s="12"/>
    </row>
    <row r="37" spans="1:10" x14ac:dyDescent="0.35">
      <c r="A37" s="13"/>
      <c r="B37" s="13"/>
      <c r="C37" s="10"/>
      <c r="D37" s="13"/>
      <c r="E37" s="15"/>
      <c r="F37" s="11"/>
      <c r="G37" s="11"/>
      <c r="H37" s="11"/>
      <c r="I37" s="12"/>
    </row>
    <row r="38" spans="1:10" x14ac:dyDescent="0.35">
      <c r="A38" s="13"/>
      <c r="B38" s="13"/>
      <c r="C38" s="10"/>
      <c r="D38" s="13"/>
      <c r="E38" s="15"/>
      <c r="F38" s="11"/>
      <c r="G38" s="11"/>
      <c r="H38" s="11"/>
      <c r="I38" s="12"/>
    </row>
    <row r="39" spans="1:10" x14ac:dyDescent="0.35">
      <c r="A39" s="13"/>
      <c r="B39" s="13"/>
      <c r="C39" s="10"/>
      <c r="D39" s="13"/>
      <c r="E39" s="15"/>
      <c r="F39" s="11"/>
      <c r="G39" s="11"/>
      <c r="H39" s="11"/>
      <c r="I39" s="12"/>
    </row>
    <row r="40" spans="1:10" x14ac:dyDescent="0.35">
      <c r="A40" s="13"/>
      <c r="B40" s="13"/>
      <c r="C40" s="10"/>
      <c r="D40" s="13"/>
      <c r="E40" s="15"/>
      <c r="F40" s="11"/>
      <c r="G40" s="11"/>
      <c r="H40" s="11"/>
      <c r="I40" s="12"/>
    </row>
    <row r="41" spans="1:10" x14ac:dyDescent="0.35">
      <c r="A41" s="13"/>
      <c r="B41" s="13"/>
      <c r="C41" s="10"/>
      <c r="D41" s="13"/>
      <c r="E41" s="15"/>
      <c r="F41" s="11"/>
      <c r="G41" s="11"/>
      <c r="H41" s="11"/>
      <c r="I41" s="12"/>
    </row>
    <row r="42" spans="1:10" x14ac:dyDescent="0.35">
      <c r="A42" s="13"/>
      <c r="B42" s="13"/>
      <c r="C42" s="10"/>
      <c r="D42" s="13"/>
      <c r="E42" s="15"/>
      <c r="F42" s="11"/>
      <c r="G42" s="11"/>
      <c r="H42" s="11"/>
      <c r="I42" s="12"/>
    </row>
    <row r="43" spans="1:10" x14ac:dyDescent="0.35">
      <c r="A43" s="13"/>
      <c r="B43" s="13"/>
      <c r="C43" s="10"/>
      <c r="D43" s="13"/>
      <c r="E43" s="15"/>
      <c r="F43" s="11"/>
      <c r="G43" s="11"/>
      <c r="H43" s="11"/>
      <c r="I43" s="12"/>
    </row>
    <row r="44" spans="1:10" x14ac:dyDescent="0.35">
      <c r="E44" s="14"/>
      <c r="I44" s="14"/>
      <c r="J44" s="4"/>
    </row>
    <row r="50" spans="9:9" x14ac:dyDescent="0.35">
      <c r="I50" s="14"/>
    </row>
  </sheetData>
  <autoFilter ref="A4:R36" xr:uid="{00000000-0001-0000-0000-000000000000}"/>
  <mergeCells count="7">
    <mergeCell ref="F2:H2"/>
    <mergeCell ref="A3:A4"/>
    <mergeCell ref="B3:B4"/>
    <mergeCell ref="C3:C4"/>
    <mergeCell ref="D3:D4"/>
    <mergeCell ref="E3:E4"/>
    <mergeCell ref="F3:H3"/>
  </mergeCells>
  <printOptions gridLines="1"/>
  <pageMargins left="0.70866141732283472" right="0.70866141732283472" top="0.74803149606299213" bottom="0.74803149606299213" header="0.31496062992125984" footer="0.31496062992125984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ESITAMISEKS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 Margus</dc:creator>
  <cp:lastModifiedBy>Hele Margus</cp:lastModifiedBy>
  <dcterms:created xsi:type="dcterms:W3CDTF">2026-04-15T08:41:41Z</dcterms:created>
  <dcterms:modified xsi:type="dcterms:W3CDTF">2026-04-15T11:40:53Z</dcterms:modified>
</cp:coreProperties>
</file>